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59" activeTab="0"/>
  </bookViews>
  <sheets>
    <sheet name="prispevky" sheetId="1" r:id="rId1"/>
    <sheet name="2 %" sheetId="2" r:id="rId2"/>
    <sheet name="spotrebný materiál" sheetId="3" r:id="rId3"/>
    <sheet name="Hárok3" sheetId="4" r:id="rId4"/>
  </sheets>
  <definedNames>
    <definedName name="_xlnm.Print_Area" localSheetId="0">'prispevky'!$A$1:$O$75</definedName>
  </definedNames>
  <calcPr fullCalcOnLoad="1"/>
</workbook>
</file>

<file path=xl/sharedStrings.xml><?xml version="1.0" encoding="utf-8"?>
<sst xmlns="http://schemas.openxmlformats.org/spreadsheetml/2006/main" count="93" uniqueCount="87">
  <si>
    <t>Cerebrum</t>
  </si>
  <si>
    <t>medzinár. vzťahy</t>
  </si>
  <si>
    <t>SOČ</t>
  </si>
  <si>
    <t>debatný klub</t>
  </si>
  <si>
    <t>činnosť štud. rady</t>
  </si>
  <si>
    <t>odmeny žiakom</t>
  </si>
  <si>
    <t>PK slovenský jazyk</t>
  </si>
  <si>
    <t>PK nemecký jazyk</t>
  </si>
  <si>
    <t>PK informatika</t>
  </si>
  <si>
    <t>PK telesná výchova</t>
  </si>
  <si>
    <t>spolu:</t>
  </si>
  <si>
    <t>náklady na bežnú údržbu</t>
  </si>
  <si>
    <t>prevádzková réžia</t>
  </si>
  <si>
    <t>PK anglický jazyk</t>
  </si>
  <si>
    <t>PK španielsky jazyk</t>
  </si>
  <si>
    <t>PK francúzsky jazyk</t>
  </si>
  <si>
    <t>PK ruský jazyk</t>
  </si>
  <si>
    <t>PK dejepis</t>
  </si>
  <si>
    <t>PK umenie a kultúra</t>
  </si>
  <si>
    <t>PK geografia</t>
  </si>
  <si>
    <t>PK biológia</t>
  </si>
  <si>
    <t xml:space="preserve">PK matematika </t>
  </si>
  <si>
    <t>náklady na spotrebný materiál a</t>
  </si>
  <si>
    <t>vybavenie učební</t>
  </si>
  <si>
    <t>poplatky za súťaže</t>
  </si>
  <si>
    <t>kronika školy + fotokrúžok</t>
  </si>
  <si>
    <t>Celoškolské podujatia:</t>
  </si>
  <si>
    <t>Výdavky predmetových komisií:</t>
  </si>
  <si>
    <t>Prevádzkové náklady:</t>
  </si>
  <si>
    <t>PK chémia</t>
  </si>
  <si>
    <t>PK občianska náuka</t>
  </si>
  <si>
    <t xml:space="preserve"> </t>
  </si>
  <si>
    <t>PK fyzika a technika</t>
  </si>
  <si>
    <t>PK etická výchova</t>
  </si>
  <si>
    <t>rozpočet</t>
  </si>
  <si>
    <t>čerpanie</t>
  </si>
  <si>
    <t>II. Výdavky</t>
  </si>
  <si>
    <r>
      <t>I. Príjmy</t>
    </r>
    <r>
      <rPr>
        <sz val="12"/>
        <rFont val="Arial"/>
        <family val="2"/>
      </rPr>
      <t xml:space="preserve"> </t>
    </r>
  </si>
  <si>
    <t>k 31.8.2014</t>
  </si>
  <si>
    <t>k 1.1.2014</t>
  </si>
  <si>
    <t>Spolu:</t>
  </si>
  <si>
    <t>- z toho 2 % za rok 2013:</t>
  </si>
  <si>
    <t>rozdiel</t>
  </si>
  <si>
    <t>Výdavky spolu:</t>
  </si>
  <si>
    <t>zabezpečenie mat. skúšky</t>
  </si>
  <si>
    <t xml:space="preserve">                              Správa o hospodárení za január - august 2014:</t>
  </si>
  <si>
    <t xml:space="preserve">                                         Občianske združenie  CEREBRUM</t>
  </si>
  <si>
    <t>Vúčtovanie príspevky rodičov</t>
  </si>
  <si>
    <t>spotrebný materiál škola:</t>
  </si>
  <si>
    <t xml:space="preserve">IKT škola </t>
  </si>
  <si>
    <t>upgrade aSc a rozvrhu</t>
  </si>
  <si>
    <t>- z toho 2 % za rok 2012:</t>
  </si>
  <si>
    <t>SPOLU:</t>
  </si>
  <si>
    <t>Prehľad položky spotrebný materiál k 31.8.2014</t>
  </si>
  <si>
    <t>kopírovanie učebných materiálov škola</t>
  </si>
  <si>
    <t>(2x úhrada faktúry)</t>
  </si>
  <si>
    <t>hygienické potreby študenti</t>
  </si>
  <si>
    <t>(1xúhrada faktúry)</t>
  </si>
  <si>
    <t>maľovanie seminárnej miestnosti II.</t>
  </si>
  <si>
    <t>(predtým knižnica)</t>
  </si>
  <si>
    <t>nákup materiálu zo ŠEVTU škola</t>
  </si>
  <si>
    <t>(papier na kopírovanie a iný materiál)</t>
  </si>
  <si>
    <t>3x pocitac pre vedenie + nove monitory</t>
  </si>
  <si>
    <t>10x nove monitory do kabinetov</t>
  </si>
  <si>
    <t>17x pevne disky do multimedialnej ucebne + 3 nahradne</t>
  </si>
  <si>
    <t>3x pevne disky na rozsirenie kapacity serverov</t>
  </si>
  <si>
    <t>5x pevny disk do kabinetov</t>
  </si>
  <si>
    <t>5x opticka mechanika do kabinetov</t>
  </si>
  <si>
    <t>3x zalozny disk pre školu</t>
  </si>
  <si>
    <t>Vyúčtovanie 2% za rok 2012 k 31.8.2014</t>
  </si>
  <si>
    <t>1. Finančné aktíva Cerebra</t>
  </si>
  <si>
    <t>(prečerpanie rozpočtu)</t>
  </si>
  <si>
    <t>dve percenta vyčerpať do 31.12.2014</t>
  </si>
  <si>
    <t>vyčerpané k 31.8.2014</t>
  </si>
  <si>
    <t>- z toho členské príspevky rodičov a dary</t>
  </si>
  <si>
    <t>nábytok škola(008,126)</t>
  </si>
  <si>
    <t>čerpanie k 31.8.</t>
  </si>
  <si>
    <t>- úroky banka, ostatné príjmy</t>
  </si>
  <si>
    <t>stav na účte a v pokladni k 1.1.2014</t>
  </si>
  <si>
    <t xml:space="preserve">príjem </t>
  </si>
  <si>
    <t>výdaj</t>
  </si>
  <si>
    <t>stav na účte a v pokladni k 31.8.2014</t>
  </si>
  <si>
    <t>nevyčerpané</t>
  </si>
  <si>
    <t>ešte čerpať</t>
  </si>
  <si>
    <t>od 1.9.</t>
  </si>
  <si>
    <t>hygienické potreby...)</t>
  </si>
  <si>
    <t>(tonery, papier, kanc. potreby, kopírka,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</si>
</sst>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€-1];[Red]\-#,##0\ [$€-1]"/>
    <numFmt numFmtId="173" formatCode="#,##0.00\ &quot;€&quot;"/>
    <numFmt numFmtId="174" formatCode="#,##0.00\ [$€-1];[Red]\-#,##0.00\ [$€-1]"/>
    <numFmt numFmtId="175" formatCode="#,##0\ &quot;€&quot;"/>
    <numFmt numFmtId="176" formatCode="#,##0.00\ _S_k"/>
    <numFmt numFmtId="177" formatCode="#,##0.00\ [$€-1]"/>
    <numFmt numFmtId="178" formatCode="[$€-2]\ #,##0.0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2"/>
      <name val="Arial"/>
      <family val="0"/>
    </font>
    <font>
      <sz val="10"/>
      <color indexed="12"/>
      <name val="Arial"/>
      <family val="2"/>
    </font>
    <font>
      <b/>
      <sz val="12"/>
      <color indexed="6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73" fontId="3" fillId="0" borderId="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5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5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3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3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3" fontId="3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11" fillId="0" borderId="6" xfId="0" applyNumberFormat="1" applyFont="1" applyFill="1" applyBorder="1" applyAlignment="1">
      <alignment horizontal="right"/>
    </xf>
    <xf numFmtId="0" fontId="14" fillId="0" borderId="3" xfId="0" applyFont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77" fontId="6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3" fontId="12" fillId="0" borderId="10" xfId="0" applyNumberFormat="1" applyFont="1" applyBorder="1" applyAlignment="1">
      <alignment/>
    </xf>
    <xf numFmtId="173" fontId="12" fillId="0" borderId="1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/>
    </xf>
    <xf numFmtId="173" fontId="4" fillId="0" borderId="12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7" fontId="11" fillId="0" borderId="14" xfId="0" applyNumberFormat="1" applyFont="1" applyFill="1" applyBorder="1" applyAlignment="1">
      <alignment/>
    </xf>
    <xf numFmtId="173" fontId="12" fillId="0" borderId="7" xfId="0" applyNumberFormat="1" applyFont="1" applyBorder="1" applyAlignment="1">
      <alignment/>
    </xf>
    <xf numFmtId="173" fontId="3" fillId="0" borderId="8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2" fillId="0" borderId="15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/>
    </xf>
    <xf numFmtId="173" fontId="12" fillId="0" borderId="7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7" fontId="11" fillId="0" borderId="16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3" borderId="0" xfId="0" applyNumberFormat="1" applyFont="1" applyFill="1" applyAlignment="1">
      <alignment/>
    </xf>
    <xf numFmtId="177" fontId="15" fillId="3" borderId="0" xfId="0" applyNumberFormat="1" applyFont="1" applyFill="1" applyAlignment="1">
      <alignment/>
    </xf>
    <xf numFmtId="177" fontId="3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/>
    </xf>
    <xf numFmtId="177" fontId="11" fillId="0" borderId="9" xfId="0" applyNumberFormat="1" applyFont="1" applyFill="1" applyBorder="1" applyAlignment="1">
      <alignment/>
    </xf>
    <xf numFmtId="177" fontId="11" fillId="0" borderId="17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177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11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3" fillId="0" borderId="10" xfId="0" applyNumberFormat="1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4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77" fontId="11" fillId="0" borderId="17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3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SheetLayoutView="100" workbookViewId="0" topLeftCell="A31">
      <selection activeCell="O65" sqref="O65"/>
    </sheetView>
  </sheetViews>
  <sheetFormatPr defaultColWidth="9.140625" defaultRowHeight="12.75"/>
  <cols>
    <col min="2" max="2" width="13.57421875" style="0" customWidth="1"/>
    <col min="3" max="3" width="19.7109375" style="0" customWidth="1"/>
    <col min="4" max="4" width="18.7109375" style="0" bestFit="1" customWidth="1"/>
    <col min="5" max="6" width="18.421875" style="0" bestFit="1" customWidth="1"/>
    <col min="7" max="7" width="12.28125" style="0" hidden="1" customWidth="1"/>
    <col min="8" max="13" width="9.140625" style="0" hidden="1" customWidth="1"/>
    <col min="14" max="14" width="19.7109375" style="0" bestFit="1" customWidth="1"/>
    <col min="15" max="15" width="15.140625" style="0" customWidth="1"/>
    <col min="16" max="16" width="11.28125" style="0" bestFit="1" customWidth="1"/>
    <col min="17" max="17" width="10.7109375" style="0" bestFit="1" customWidth="1"/>
    <col min="18" max="19" width="11.28125" style="0" bestFit="1" customWidth="1"/>
    <col min="20" max="20" width="10.7109375" style="0" bestFit="1" customWidth="1"/>
  </cols>
  <sheetData>
    <row r="1" spans="1:6" ht="15.75">
      <c r="A1" s="137"/>
      <c r="B1" s="138"/>
      <c r="C1" s="138"/>
      <c r="D1" s="138"/>
      <c r="E1" s="136"/>
      <c r="F1" s="1"/>
    </row>
    <row r="2" spans="1:6" ht="15.75">
      <c r="A2" s="139" t="s">
        <v>46</v>
      </c>
      <c r="B2" s="140"/>
      <c r="C2" s="140"/>
      <c r="D2" s="140"/>
      <c r="E2" s="140"/>
      <c r="F2" s="1"/>
    </row>
    <row r="3" spans="1:6" ht="15.75">
      <c r="A3" s="4"/>
      <c r="B3" s="41"/>
      <c r="C3" s="41"/>
      <c r="D3" s="41"/>
      <c r="E3" s="40"/>
      <c r="F3" s="1"/>
    </row>
    <row r="4" spans="1:6" s="17" customFormat="1" ht="15.75">
      <c r="A4" s="139" t="s">
        <v>45</v>
      </c>
      <c r="B4" s="140"/>
      <c r="C4" s="140"/>
      <c r="D4" s="140"/>
      <c r="E4" s="141"/>
      <c r="F4" s="1"/>
    </row>
    <row r="5" spans="1:6" ht="15">
      <c r="A5" s="1"/>
      <c r="B5" s="1"/>
      <c r="C5" s="1"/>
      <c r="D5" s="1"/>
      <c r="E5" s="1"/>
      <c r="F5" s="1"/>
    </row>
    <row r="6" spans="1:6" ht="16.5" thickBot="1">
      <c r="A6" s="127" t="s">
        <v>37</v>
      </c>
      <c r="B6" s="128"/>
      <c r="C6" s="128"/>
      <c r="D6" s="128"/>
      <c r="E6" s="128"/>
      <c r="F6" s="1"/>
    </row>
    <row r="7" spans="1:16" ht="15.75">
      <c r="A7" s="1"/>
      <c r="B7" s="1"/>
      <c r="C7" s="1"/>
      <c r="D7" s="69" t="s">
        <v>39</v>
      </c>
      <c r="E7" s="70" t="s">
        <v>38</v>
      </c>
      <c r="F7" s="70" t="s">
        <v>76</v>
      </c>
      <c r="G7" s="103"/>
      <c r="H7" s="103"/>
      <c r="I7" s="103"/>
      <c r="J7" s="103"/>
      <c r="K7" s="103"/>
      <c r="L7" s="103"/>
      <c r="M7" s="103"/>
      <c r="N7" s="113" t="s">
        <v>82</v>
      </c>
      <c r="P7" s="48"/>
    </row>
    <row r="8" spans="1:16" ht="15.75">
      <c r="A8" s="131" t="s">
        <v>70</v>
      </c>
      <c r="B8" s="122"/>
      <c r="C8" s="122"/>
      <c r="D8" s="134"/>
      <c r="E8" s="135"/>
      <c r="F8" s="135"/>
      <c r="G8" s="102"/>
      <c r="H8" s="102"/>
      <c r="I8" s="102"/>
      <c r="J8" s="102"/>
      <c r="K8" s="102"/>
      <c r="L8" s="102"/>
      <c r="M8" s="102"/>
      <c r="N8" s="114"/>
      <c r="P8" s="48"/>
    </row>
    <row r="9" spans="1:17" ht="15.75">
      <c r="A9" s="161" t="s">
        <v>74</v>
      </c>
      <c r="B9" s="135"/>
      <c r="C9" s="163"/>
      <c r="D9" s="115">
        <v>8208.86</v>
      </c>
      <c r="E9" s="110">
        <v>2470</v>
      </c>
      <c r="F9" s="111">
        <v>5182.85</v>
      </c>
      <c r="G9" s="102"/>
      <c r="H9" s="102"/>
      <c r="I9" s="102"/>
      <c r="J9" s="102"/>
      <c r="K9" s="102"/>
      <c r="L9" s="102"/>
      <c r="M9" s="102"/>
      <c r="N9" s="120">
        <f>D9+E9-F9</f>
        <v>5496.01</v>
      </c>
      <c r="O9" s="62"/>
      <c r="P9" s="48"/>
      <c r="Q9" s="62"/>
    </row>
    <row r="10" spans="1:18" ht="15.75">
      <c r="A10" s="132" t="s">
        <v>51</v>
      </c>
      <c r="B10" s="132"/>
      <c r="C10" s="133"/>
      <c r="D10" s="116">
        <v>15486.07</v>
      </c>
      <c r="E10" s="110">
        <v>0</v>
      </c>
      <c r="F10" s="111">
        <v>7014.44</v>
      </c>
      <c r="G10" s="102"/>
      <c r="H10" s="102"/>
      <c r="I10" s="102"/>
      <c r="J10" s="102"/>
      <c r="K10" s="102"/>
      <c r="L10" s="102"/>
      <c r="M10" s="102"/>
      <c r="N10" s="120">
        <f>D10+E10-F10</f>
        <v>8471.630000000001</v>
      </c>
      <c r="O10" s="62"/>
      <c r="P10" s="48"/>
      <c r="Q10" s="62"/>
      <c r="R10" s="62"/>
    </row>
    <row r="11" spans="1:20" ht="15.75">
      <c r="A11" s="132" t="s">
        <v>41</v>
      </c>
      <c r="B11" s="132"/>
      <c r="C11" s="133"/>
      <c r="D11" s="115">
        <v>0</v>
      </c>
      <c r="E11" s="112">
        <v>12591.28</v>
      </c>
      <c r="F11" s="111">
        <v>0</v>
      </c>
      <c r="G11" s="102"/>
      <c r="H11" s="102"/>
      <c r="I11" s="102"/>
      <c r="J11" s="102"/>
      <c r="K11" s="102"/>
      <c r="L11" s="102"/>
      <c r="M11" s="102"/>
      <c r="N11" s="120">
        <f>D11+E11-F11</f>
        <v>12591.28</v>
      </c>
      <c r="O11" s="67"/>
      <c r="P11" s="107"/>
      <c r="T11" s="62"/>
    </row>
    <row r="12" spans="1:20" ht="15.75">
      <c r="A12" s="123" t="s">
        <v>77</v>
      </c>
      <c r="B12" s="123"/>
      <c r="C12" s="86"/>
      <c r="D12" s="115">
        <v>0</v>
      </c>
      <c r="E12" s="112">
        <v>551.74</v>
      </c>
      <c r="F12" s="111">
        <v>545.16</v>
      </c>
      <c r="G12" s="102"/>
      <c r="H12" s="102"/>
      <c r="I12" s="102"/>
      <c r="J12" s="102"/>
      <c r="K12" s="102"/>
      <c r="L12" s="102"/>
      <c r="M12" s="102"/>
      <c r="N12" s="120">
        <f>D12+E12-F12</f>
        <v>6.580000000000041</v>
      </c>
      <c r="O12" s="67"/>
      <c r="P12" s="107"/>
      <c r="R12" s="62"/>
      <c r="T12" s="62"/>
    </row>
    <row r="13" spans="1:19" ht="16.5" thickBot="1">
      <c r="A13" s="162" t="s">
        <v>40</v>
      </c>
      <c r="B13" s="162"/>
      <c r="C13" s="153"/>
      <c r="D13" s="117">
        <f>SUM(D9:D12)</f>
        <v>23694.93</v>
      </c>
      <c r="E13" s="118">
        <f>SUM(E9:E12)</f>
        <v>15613.02</v>
      </c>
      <c r="F13" s="119">
        <f>F9+F10+F11+F12</f>
        <v>12742.45</v>
      </c>
      <c r="G13" s="104"/>
      <c r="H13" s="104"/>
      <c r="I13" s="104"/>
      <c r="J13" s="104"/>
      <c r="K13" s="104"/>
      <c r="L13" s="104"/>
      <c r="M13" s="104"/>
      <c r="N13" s="121">
        <f>D13+E13-F13</f>
        <v>26565.499999999996</v>
      </c>
      <c r="O13" s="99"/>
      <c r="P13" s="48"/>
      <c r="Q13" s="62"/>
      <c r="R13" s="62"/>
      <c r="S13" s="105"/>
    </row>
    <row r="14" spans="1:19" ht="15.75">
      <c r="A14" s="129" t="s">
        <v>31</v>
      </c>
      <c r="B14" s="130"/>
      <c r="C14" s="130"/>
      <c r="D14" s="38"/>
      <c r="E14" s="90"/>
      <c r="F14" s="22"/>
      <c r="G14" s="2"/>
      <c r="H14" s="2"/>
      <c r="N14" s="62"/>
      <c r="O14" s="62"/>
      <c r="P14" s="48"/>
      <c r="Q14" s="88"/>
      <c r="R14" s="88"/>
      <c r="S14" s="88"/>
    </row>
    <row r="15" spans="1:19" ht="15.75">
      <c r="A15" s="130" t="s">
        <v>78</v>
      </c>
      <c r="B15" s="136"/>
      <c r="C15" s="136"/>
      <c r="D15" s="38">
        <v>23694.93</v>
      </c>
      <c r="E15" s="90"/>
      <c r="F15" s="22"/>
      <c r="G15" s="2"/>
      <c r="H15" s="2"/>
      <c r="N15" s="62"/>
      <c r="O15" s="62"/>
      <c r="P15" s="48"/>
      <c r="Q15" s="88"/>
      <c r="R15" s="88"/>
      <c r="S15" s="88"/>
    </row>
    <row r="16" spans="1:19" ht="15.75">
      <c r="A16" s="130" t="s">
        <v>79</v>
      </c>
      <c r="B16" s="136"/>
      <c r="C16" s="136"/>
      <c r="D16" s="38">
        <f>E13</f>
        <v>15613.02</v>
      </c>
      <c r="E16" s="90"/>
      <c r="F16" s="22"/>
      <c r="G16" s="2"/>
      <c r="H16" s="2"/>
      <c r="N16" s="62"/>
      <c r="O16" s="62"/>
      <c r="P16" s="48"/>
      <c r="Q16" s="88"/>
      <c r="R16" s="88"/>
      <c r="S16" s="88"/>
    </row>
    <row r="17" spans="1:19" ht="15.75">
      <c r="A17" s="130" t="s">
        <v>80</v>
      </c>
      <c r="B17" s="136"/>
      <c r="C17" s="136"/>
      <c r="D17" s="38">
        <f>F13</f>
        <v>12742.45</v>
      </c>
      <c r="E17" s="90"/>
      <c r="F17" s="22"/>
      <c r="G17" s="2"/>
      <c r="H17" s="2"/>
      <c r="N17" s="62"/>
      <c r="O17" s="62"/>
      <c r="P17" s="48"/>
      <c r="Q17" s="88"/>
      <c r="R17" s="88"/>
      <c r="S17" s="88"/>
    </row>
    <row r="18" spans="1:19" ht="15.75">
      <c r="A18" s="130" t="s">
        <v>81</v>
      </c>
      <c r="B18" s="136"/>
      <c r="C18" s="136"/>
      <c r="D18" s="38">
        <f>D15+D16-D17</f>
        <v>26565.499999999996</v>
      </c>
      <c r="E18" s="108"/>
      <c r="F18" s="109"/>
      <c r="G18" s="2"/>
      <c r="H18" s="2"/>
      <c r="N18" s="62"/>
      <c r="O18" s="62"/>
      <c r="P18" s="48"/>
      <c r="Q18" s="88"/>
      <c r="R18" s="88"/>
      <c r="S18" s="88"/>
    </row>
    <row r="19" spans="1:19" ht="15.75">
      <c r="A19" s="89"/>
      <c r="B19" s="54"/>
      <c r="C19" s="54"/>
      <c r="D19" s="38"/>
      <c r="E19" s="90"/>
      <c r="F19" s="22"/>
      <c r="G19" s="2"/>
      <c r="H19" s="2"/>
      <c r="N19" s="62"/>
      <c r="O19" s="62"/>
      <c r="P19" s="48"/>
      <c r="Q19" s="88"/>
      <c r="R19" s="88"/>
      <c r="S19" s="88"/>
    </row>
    <row r="20" spans="1:19" ht="15.75">
      <c r="A20" s="126" t="s">
        <v>47</v>
      </c>
      <c r="B20" s="126"/>
      <c r="C20" s="126"/>
      <c r="D20" s="8"/>
      <c r="E20" s="98"/>
      <c r="F20" s="11"/>
      <c r="G20" s="3"/>
      <c r="H20" s="3"/>
      <c r="O20" s="15"/>
      <c r="P20" s="48"/>
      <c r="Q20" s="88"/>
      <c r="R20" s="88"/>
      <c r="S20" s="88"/>
    </row>
    <row r="21" spans="1:19" ht="15.75">
      <c r="A21" s="54"/>
      <c r="B21" s="54"/>
      <c r="C21" s="54"/>
      <c r="D21" s="8"/>
      <c r="E21" s="98"/>
      <c r="F21" s="11"/>
      <c r="G21" s="3"/>
      <c r="H21" s="3"/>
      <c r="O21" s="15"/>
      <c r="P21" s="48"/>
      <c r="Q21" s="88"/>
      <c r="R21" s="88"/>
      <c r="S21" s="88"/>
    </row>
    <row r="22" spans="1:19" ht="15.75">
      <c r="A22" s="130" t="s">
        <v>36</v>
      </c>
      <c r="B22" s="130"/>
      <c r="C22" s="130"/>
      <c r="D22" s="130"/>
      <c r="E22" s="130"/>
      <c r="F22" s="6"/>
      <c r="G22" s="124"/>
      <c r="H22" s="125"/>
      <c r="I22" s="125"/>
      <c r="J22" s="125"/>
      <c r="K22" s="125"/>
      <c r="L22" s="125"/>
      <c r="M22" s="125"/>
      <c r="N22" s="125"/>
      <c r="O22" s="2"/>
      <c r="Q22" s="88"/>
      <c r="R22" s="88"/>
      <c r="S22" s="88"/>
    </row>
    <row r="23" spans="1:19" ht="15.75" thickBot="1">
      <c r="A23" s="143"/>
      <c r="B23" s="143"/>
      <c r="C23" s="143"/>
      <c r="D23" s="36"/>
      <c r="E23" s="7"/>
      <c r="F23" s="9"/>
      <c r="G23" s="9"/>
      <c r="H23" s="3"/>
      <c r="I23" s="3"/>
      <c r="J23" s="3"/>
      <c r="K23" s="3"/>
      <c r="L23" s="3"/>
      <c r="M23" s="3"/>
      <c r="N23" s="3"/>
      <c r="O23" s="2"/>
      <c r="Q23" s="88"/>
      <c r="R23" s="105"/>
      <c r="S23" s="105"/>
    </row>
    <row r="24" spans="1:19" ht="15.75">
      <c r="A24" s="130" t="s">
        <v>26</v>
      </c>
      <c r="B24" s="158"/>
      <c r="C24" s="158"/>
      <c r="D24" s="69" t="s">
        <v>34</v>
      </c>
      <c r="E24" s="70" t="s">
        <v>35</v>
      </c>
      <c r="F24" s="71" t="s">
        <v>42</v>
      </c>
      <c r="G24" s="23"/>
      <c r="H24" s="2"/>
      <c r="I24" s="2"/>
      <c r="J24" s="2"/>
      <c r="K24" s="2"/>
      <c r="L24" s="2"/>
      <c r="M24" s="2"/>
      <c r="N24" s="2"/>
      <c r="O24" s="2"/>
      <c r="Q24" s="88"/>
      <c r="R24" s="88"/>
      <c r="S24" s="88"/>
    </row>
    <row r="25" spans="1:19" ht="15.75">
      <c r="A25" s="144" t="s">
        <v>0</v>
      </c>
      <c r="B25" s="144"/>
      <c r="C25" s="145"/>
      <c r="D25" s="72">
        <v>350</v>
      </c>
      <c r="E25" s="47">
        <v>349.08</v>
      </c>
      <c r="F25" s="74">
        <f>E25-D25</f>
        <v>-0.9200000000000159</v>
      </c>
      <c r="G25" s="14"/>
      <c r="H25" s="2"/>
      <c r="I25" s="2"/>
      <c r="J25" s="2"/>
      <c r="K25" s="2"/>
      <c r="L25" s="2"/>
      <c r="M25" s="2"/>
      <c r="N25" s="2"/>
      <c r="O25" s="2"/>
      <c r="Q25" s="106"/>
      <c r="R25" s="88"/>
      <c r="S25" s="88"/>
    </row>
    <row r="26" spans="1:19" ht="15.75">
      <c r="A26" s="144" t="s">
        <v>1</v>
      </c>
      <c r="B26" s="144"/>
      <c r="C26" s="145"/>
      <c r="D26" s="72">
        <v>200</v>
      </c>
      <c r="E26" s="47">
        <v>127.61</v>
      </c>
      <c r="F26" s="74">
        <f aca="true" t="shared" si="0" ref="F26:F34">E26-D26</f>
        <v>-72.39</v>
      </c>
      <c r="G26" s="14"/>
      <c r="H26" s="2"/>
      <c r="I26" s="2"/>
      <c r="J26" s="2"/>
      <c r="K26" s="2"/>
      <c r="L26" s="2"/>
      <c r="M26" s="2"/>
      <c r="N26" s="2"/>
      <c r="O26" s="2"/>
      <c r="Q26" s="88"/>
      <c r="R26" s="88"/>
      <c r="S26" s="88"/>
    </row>
    <row r="27" spans="1:19" ht="15.75">
      <c r="A27" s="144" t="s">
        <v>2</v>
      </c>
      <c r="B27" s="144"/>
      <c r="C27" s="145"/>
      <c r="D27" s="72">
        <v>50</v>
      </c>
      <c r="E27" s="47">
        <v>17.42</v>
      </c>
      <c r="F27" s="74">
        <f t="shared" si="0"/>
        <v>-32.58</v>
      </c>
      <c r="G27" s="14"/>
      <c r="H27" s="2"/>
      <c r="I27" s="2"/>
      <c r="J27" s="2"/>
      <c r="K27" s="2"/>
      <c r="L27" s="2"/>
      <c r="M27" s="2"/>
      <c r="N27" s="2"/>
      <c r="O27" s="2"/>
      <c r="Q27" s="88"/>
      <c r="R27" s="88"/>
      <c r="S27" s="88"/>
    </row>
    <row r="28" spans="1:19" ht="15.75">
      <c r="A28" s="5" t="s">
        <v>44</v>
      </c>
      <c r="B28" s="5"/>
      <c r="C28" s="46"/>
      <c r="D28" s="73">
        <v>200</v>
      </c>
      <c r="E28" s="47">
        <v>77.28</v>
      </c>
      <c r="F28" s="74">
        <f t="shared" si="0"/>
        <v>-122.72</v>
      </c>
      <c r="G28" s="14"/>
      <c r="H28" s="2"/>
      <c r="I28" s="2"/>
      <c r="J28" s="2"/>
      <c r="K28" s="2"/>
      <c r="L28" s="2"/>
      <c r="M28" s="2"/>
      <c r="N28" s="2"/>
      <c r="O28" s="2"/>
      <c r="Q28" s="88"/>
      <c r="R28" s="88"/>
      <c r="S28" s="88"/>
    </row>
    <row r="29" spans="1:19" ht="15.75">
      <c r="A29" s="144" t="s">
        <v>3</v>
      </c>
      <c r="B29" s="144"/>
      <c r="C29" s="145"/>
      <c r="D29" s="72">
        <v>150</v>
      </c>
      <c r="E29" s="47">
        <v>138</v>
      </c>
      <c r="F29" s="74">
        <f t="shared" si="0"/>
        <v>-12</v>
      </c>
      <c r="G29" s="25"/>
      <c r="H29" s="2"/>
      <c r="I29" s="2"/>
      <c r="J29" s="2"/>
      <c r="K29" s="2"/>
      <c r="L29" s="2"/>
      <c r="M29" s="2"/>
      <c r="N29" s="2"/>
      <c r="O29" s="2"/>
      <c r="Q29" s="88"/>
      <c r="R29" s="88"/>
      <c r="S29" s="88"/>
    </row>
    <row r="30" spans="1:19" ht="15.75">
      <c r="A30" s="144" t="s">
        <v>4</v>
      </c>
      <c r="B30" s="144"/>
      <c r="C30" s="145"/>
      <c r="D30" s="72">
        <v>20</v>
      </c>
      <c r="E30" s="49">
        <v>20.88</v>
      </c>
      <c r="F30" s="91">
        <f t="shared" si="0"/>
        <v>0.879999999999999</v>
      </c>
      <c r="G30" s="14"/>
      <c r="H30" s="2"/>
      <c r="I30" s="2"/>
      <c r="J30" s="2"/>
      <c r="K30" s="2"/>
      <c r="L30" s="2"/>
      <c r="M30" s="2"/>
      <c r="N30" s="2" t="s">
        <v>71</v>
      </c>
      <c r="Q30" s="88"/>
      <c r="R30" s="88"/>
      <c r="S30" s="88"/>
    </row>
    <row r="31" spans="1:19" ht="15.75">
      <c r="A31" s="144" t="s">
        <v>25</v>
      </c>
      <c r="B31" s="144"/>
      <c r="C31" s="145"/>
      <c r="D31" s="72">
        <v>30</v>
      </c>
      <c r="E31" s="47">
        <v>26.52</v>
      </c>
      <c r="F31" s="74">
        <f t="shared" si="0"/>
        <v>-3.4800000000000004</v>
      </c>
      <c r="G31" s="14"/>
      <c r="H31" s="2"/>
      <c r="I31" s="2"/>
      <c r="J31" s="2"/>
      <c r="K31" s="2"/>
      <c r="L31" s="2"/>
      <c r="M31" s="2"/>
      <c r="N31" s="2"/>
      <c r="O31" s="2"/>
      <c r="Q31" s="88"/>
      <c r="R31" s="88"/>
      <c r="S31" s="88"/>
    </row>
    <row r="32" spans="1:19" ht="15.75">
      <c r="A32" s="151" t="s">
        <v>5</v>
      </c>
      <c r="B32" s="151"/>
      <c r="C32" s="152"/>
      <c r="D32" s="72">
        <v>350</v>
      </c>
      <c r="E32" s="47">
        <v>114</v>
      </c>
      <c r="F32" s="74">
        <f t="shared" si="0"/>
        <v>-236</v>
      </c>
      <c r="G32" s="14"/>
      <c r="H32" s="2"/>
      <c r="I32" s="2"/>
      <c r="J32" s="2"/>
      <c r="K32" s="2"/>
      <c r="L32" s="2"/>
      <c r="M32" s="2"/>
      <c r="N32" s="2"/>
      <c r="O32" s="2"/>
      <c r="P32" s="16"/>
      <c r="Q32" s="106"/>
      <c r="R32" s="88"/>
      <c r="S32" s="88"/>
    </row>
    <row r="33" spans="1:15" ht="15.75">
      <c r="A33" s="144" t="s">
        <v>24</v>
      </c>
      <c r="B33" s="144"/>
      <c r="C33" s="145"/>
      <c r="D33" s="72">
        <v>100</v>
      </c>
      <c r="E33" s="47">
        <v>0</v>
      </c>
      <c r="F33" s="74">
        <f t="shared" si="0"/>
        <v>-100</v>
      </c>
      <c r="G33" s="14"/>
      <c r="H33" s="2"/>
      <c r="I33" s="2"/>
      <c r="J33" s="2"/>
      <c r="K33" s="2"/>
      <c r="L33" s="2"/>
      <c r="M33" s="2"/>
      <c r="N33" s="2"/>
      <c r="O33" s="2"/>
    </row>
    <row r="34" spans="1:13" ht="16.5" thickBot="1">
      <c r="A34" s="142" t="s">
        <v>10</v>
      </c>
      <c r="B34" s="143"/>
      <c r="C34" s="143"/>
      <c r="D34" s="75">
        <f>SUM(D25:D33)</f>
        <v>1450</v>
      </c>
      <c r="E34" s="76">
        <f>SUM(E25:E33)</f>
        <v>870.79</v>
      </c>
      <c r="F34" s="77">
        <f t="shared" si="0"/>
        <v>-579.21</v>
      </c>
      <c r="G34" s="20">
        <v>1400</v>
      </c>
      <c r="H34" s="2"/>
      <c r="I34" s="2"/>
      <c r="J34" s="2"/>
      <c r="K34" s="2"/>
      <c r="L34" s="2"/>
      <c r="M34" s="2"/>
    </row>
    <row r="35" spans="1:14" ht="15">
      <c r="A35" s="143"/>
      <c r="B35" s="143"/>
      <c r="C35" s="143"/>
      <c r="D35" s="6"/>
      <c r="E35" s="6"/>
      <c r="F35" s="10"/>
      <c r="G35" s="19"/>
      <c r="H35" s="2"/>
      <c r="I35" s="2"/>
      <c r="J35" s="2"/>
      <c r="K35" s="2"/>
      <c r="L35" s="2"/>
      <c r="M35" s="2"/>
      <c r="N35" s="2"/>
    </row>
    <row r="36" spans="1:8" ht="15.75">
      <c r="A36" s="130"/>
      <c r="B36" s="130"/>
      <c r="C36" s="130"/>
      <c r="D36" s="130"/>
      <c r="E36" s="130"/>
      <c r="F36" s="10"/>
      <c r="G36" s="19"/>
      <c r="H36" s="2"/>
    </row>
    <row r="37" spans="1:8" ht="16.5" thickBot="1">
      <c r="A37" s="130" t="s">
        <v>27</v>
      </c>
      <c r="B37" s="143"/>
      <c r="C37" s="143"/>
      <c r="D37" s="24"/>
      <c r="E37" s="23"/>
      <c r="F37" s="10"/>
      <c r="G37" s="19"/>
      <c r="H37" s="2"/>
    </row>
    <row r="38" spans="1:14" ht="15.75">
      <c r="A38" s="144" t="s">
        <v>6</v>
      </c>
      <c r="B38" s="144"/>
      <c r="C38" s="145"/>
      <c r="D38" s="78">
        <v>200</v>
      </c>
      <c r="E38" s="79">
        <v>7.2</v>
      </c>
      <c r="F38" s="100">
        <f>E38-D38</f>
        <v>-192.8</v>
      </c>
      <c r="G38" s="14"/>
      <c r="H38" s="2"/>
      <c r="I38" s="2"/>
      <c r="J38" s="2"/>
      <c r="K38" s="2"/>
      <c r="L38" s="2"/>
      <c r="M38" s="2"/>
      <c r="N38" s="2"/>
    </row>
    <row r="39" spans="1:14" ht="15.75">
      <c r="A39" s="144" t="s">
        <v>13</v>
      </c>
      <c r="B39" s="144"/>
      <c r="C39" s="145"/>
      <c r="D39" s="72">
        <v>150</v>
      </c>
      <c r="E39" s="49">
        <v>0</v>
      </c>
      <c r="F39" s="74">
        <f aca="true" t="shared" si="1" ref="F39:F55">E39-D39</f>
        <v>-150</v>
      </c>
      <c r="G39" s="14"/>
      <c r="H39" s="2"/>
      <c r="I39" s="2"/>
      <c r="J39" s="2"/>
      <c r="K39" s="2"/>
      <c r="L39" s="2"/>
      <c r="M39" s="2"/>
      <c r="N39" s="2"/>
    </row>
    <row r="40" spans="1:17" ht="15.75">
      <c r="A40" s="144" t="s">
        <v>7</v>
      </c>
      <c r="B40" s="144"/>
      <c r="C40" s="145"/>
      <c r="D40" s="72">
        <v>150</v>
      </c>
      <c r="E40" s="49">
        <v>54.94</v>
      </c>
      <c r="F40" s="74">
        <f t="shared" si="1"/>
        <v>-95.06</v>
      </c>
      <c r="G40" s="14"/>
      <c r="H40" s="2"/>
      <c r="I40" s="2"/>
      <c r="J40" s="2"/>
      <c r="K40" s="2"/>
      <c r="L40" s="2"/>
      <c r="M40" s="2"/>
      <c r="N40" s="2"/>
      <c r="P40" s="2"/>
      <c r="Q40" s="2"/>
    </row>
    <row r="41" spans="1:17" ht="15.75">
      <c r="A41" s="144" t="s">
        <v>14</v>
      </c>
      <c r="B41" s="144"/>
      <c r="C41" s="145"/>
      <c r="D41" s="72">
        <v>100</v>
      </c>
      <c r="E41" s="49">
        <v>99.37</v>
      </c>
      <c r="F41" s="74">
        <f t="shared" si="1"/>
        <v>-0.6299999999999955</v>
      </c>
      <c r="G41" s="14"/>
      <c r="H41" s="2"/>
      <c r="I41" s="2"/>
      <c r="J41" s="2"/>
      <c r="K41" s="2"/>
      <c r="L41" s="2"/>
      <c r="M41" s="2"/>
      <c r="N41" s="2"/>
      <c r="P41" s="2"/>
      <c r="Q41" s="2"/>
    </row>
    <row r="42" spans="1:17" ht="15.75">
      <c r="A42" s="145" t="s">
        <v>15</v>
      </c>
      <c r="B42" s="150"/>
      <c r="C42" s="150"/>
      <c r="D42" s="72">
        <v>60</v>
      </c>
      <c r="E42" s="49">
        <v>0</v>
      </c>
      <c r="F42" s="74">
        <f t="shared" si="1"/>
        <v>-60</v>
      </c>
      <c r="G42" s="14"/>
      <c r="H42" s="2"/>
      <c r="I42" s="2"/>
      <c r="J42" s="2"/>
      <c r="K42" s="2"/>
      <c r="L42" s="2"/>
      <c r="M42" s="2"/>
      <c r="N42" s="2"/>
      <c r="P42" s="2"/>
      <c r="Q42" s="26"/>
    </row>
    <row r="43" spans="1:15" ht="15.75">
      <c r="A43" s="145" t="s">
        <v>16</v>
      </c>
      <c r="B43" s="150"/>
      <c r="C43" s="150"/>
      <c r="D43" s="72">
        <v>70</v>
      </c>
      <c r="E43" s="49">
        <v>64.66</v>
      </c>
      <c r="F43" s="74">
        <f t="shared" si="1"/>
        <v>-5.340000000000003</v>
      </c>
      <c r="G43" s="14"/>
      <c r="H43" s="2"/>
      <c r="I43" s="2"/>
      <c r="J43" s="2"/>
      <c r="K43" s="2"/>
      <c r="L43" s="2"/>
      <c r="M43" s="2"/>
      <c r="N43" s="87"/>
      <c r="O43" s="87"/>
    </row>
    <row r="44" spans="1:14" ht="15.75">
      <c r="A44" s="145" t="s">
        <v>17</v>
      </c>
      <c r="B44" s="150"/>
      <c r="C44" s="150"/>
      <c r="D44" s="80">
        <v>200</v>
      </c>
      <c r="E44" s="55">
        <v>245.26</v>
      </c>
      <c r="F44" s="91">
        <f t="shared" si="1"/>
        <v>45.25999999999999</v>
      </c>
      <c r="G44" s="9"/>
      <c r="H44" s="9"/>
      <c r="I44" s="9"/>
      <c r="J44" s="9"/>
      <c r="K44" s="9"/>
      <c r="L44" s="9"/>
      <c r="M44" s="9"/>
      <c r="N44" s="2" t="s">
        <v>71</v>
      </c>
    </row>
    <row r="45" spans="1:13" ht="15.75">
      <c r="A45" s="145" t="s">
        <v>30</v>
      </c>
      <c r="B45" s="150"/>
      <c r="C45" s="150"/>
      <c r="D45" s="80">
        <v>70</v>
      </c>
      <c r="E45" s="50">
        <v>11.13</v>
      </c>
      <c r="F45" s="74">
        <f t="shared" si="1"/>
        <v>-58.87</v>
      </c>
      <c r="G45" s="14"/>
      <c r="H45" s="2"/>
      <c r="I45" s="2"/>
      <c r="J45" s="2"/>
      <c r="K45" s="2"/>
      <c r="L45" s="2"/>
      <c r="M45" s="2"/>
    </row>
    <row r="46" spans="1:14" ht="15.75">
      <c r="A46" s="145" t="s">
        <v>18</v>
      </c>
      <c r="B46" s="150"/>
      <c r="C46" s="150"/>
      <c r="D46" s="72">
        <v>150</v>
      </c>
      <c r="E46" s="49">
        <v>22.56</v>
      </c>
      <c r="F46" s="74">
        <f t="shared" si="1"/>
        <v>-127.44</v>
      </c>
      <c r="G46" s="14"/>
      <c r="H46" s="2"/>
      <c r="I46" s="2"/>
      <c r="J46" s="2"/>
      <c r="K46" s="2"/>
      <c r="L46" s="2"/>
      <c r="M46" s="2"/>
      <c r="N46" s="2"/>
    </row>
    <row r="47" spans="1:14" ht="15.75">
      <c r="A47" s="145" t="s">
        <v>19</v>
      </c>
      <c r="B47" s="150"/>
      <c r="C47" s="150"/>
      <c r="D47" s="72">
        <v>100</v>
      </c>
      <c r="E47" s="49">
        <v>82.99</v>
      </c>
      <c r="F47" s="74">
        <f t="shared" si="1"/>
        <v>-17.010000000000005</v>
      </c>
      <c r="G47" s="14"/>
      <c r="H47" s="2"/>
      <c r="I47" s="2"/>
      <c r="J47" s="2"/>
      <c r="K47" s="2"/>
      <c r="L47" s="2"/>
      <c r="M47" s="2"/>
      <c r="N47" s="2"/>
    </row>
    <row r="48" spans="1:14" ht="15.75">
      <c r="A48" s="145" t="s">
        <v>20</v>
      </c>
      <c r="B48" s="150"/>
      <c r="C48" s="150"/>
      <c r="D48" s="72">
        <v>100</v>
      </c>
      <c r="E48" s="31">
        <v>100.03</v>
      </c>
      <c r="F48" s="74">
        <f t="shared" si="1"/>
        <v>0.030000000000001137</v>
      </c>
      <c r="G48" s="14"/>
      <c r="H48" s="2"/>
      <c r="I48" s="2"/>
      <c r="J48" s="2"/>
      <c r="K48" s="2"/>
      <c r="L48" s="2"/>
      <c r="M48" s="2"/>
      <c r="N48" s="2"/>
    </row>
    <row r="49" spans="1:14" ht="15.75">
      <c r="A49" s="145" t="s">
        <v>21</v>
      </c>
      <c r="B49" s="150"/>
      <c r="C49" s="150"/>
      <c r="D49" s="72">
        <v>150</v>
      </c>
      <c r="E49" s="49">
        <v>142.81</v>
      </c>
      <c r="F49" s="74">
        <f t="shared" si="1"/>
        <v>-7.189999999999998</v>
      </c>
      <c r="G49" s="14"/>
      <c r="H49" s="2"/>
      <c r="I49" s="2"/>
      <c r="J49" s="2"/>
      <c r="K49" s="2"/>
      <c r="L49" s="2"/>
      <c r="M49" s="2"/>
      <c r="N49" s="2"/>
    </row>
    <row r="50" spans="1:14" ht="15.75">
      <c r="A50" s="145" t="s">
        <v>32</v>
      </c>
      <c r="B50" s="150"/>
      <c r="C50" s="150"/>
      <c r="D50" s="72">
        <v>250</v>
      </c>
      <c r="E50" s="49">
        <v>144.33</v>
      </c>
      <c r="F50" s="74">
        <f t="shared" si="1"/>
        <v>-105.66999999999999</v>
      </c>
      <c r="G50" s="14"/>
      <c r="H50" s="2"/>
      <c r="I50" s="2"/>
      <c r="J50" s="2"/>
      <c r="K50" s="2"/>
      <c r="L50" s="2"/>
      <c r="M50" s="2"/>
      <c r="N50" s="2"/>
    </row>
    <row r="51" spans="1:19" ht="15.75">
      <c r="A51" s="145" t="s">
        <v>29</v>
      </c>
      <c r="B51" s="150"/>
      <c r="C51" s="150"/>
      <c r="D51" s="72">
        <v>200</v>
      </c>
      <c r="E51" s="49">
        <v>120.65</v>
      </c>
      <c r="F51" s="74">
        <f t="shared" si="1"/>
        <v>-79.35</v>
      </c>
      <c r="G51" s="14"/>
      <c r="H51" s="2"/>
      <c r="I51" s="2"/>
      <c r="J51" s="2"/>
      <c r="K51" s="2"/>
      <c r="L51" s="2"/>
      <c r="M51" s="2"/>
      <c r="N51" s="2"/>
      <c r="O51" s="88"/>
      <c r="P51" s="2"/>
      <c r="Q51" s="2"/>
      <c r="R51" s="2"/>
      <c r="S51" s="2"/>
    </row>
    <row r="52" spans="1:19" ht="15.75">
      <c r="A52" s="144" t="s">
        <v>8</v>
      </c>
      <c r="B52" s="144"/>
      <c r="C52" s="145"/>
      <c r="D52" s="72">
        <v>100</v>
      </c>
      <c r="E52" s="49">
        <v>0</v>
      </c>
      <c r="F52" s="74">
        <f t="shared" si="1"/>
        <v>-100</v>
      </c>
      <c r="G52" s="14"/>
      <c r="H52" s="2"/>
      <c r="I52" s="2"/>
      <c r="J52" s="2"/>
      <c r="K52" s="2"/>
      <c r="L52" s="2"/>
      <c r="M52" s="2"/>
      <c r="N52" s="2"/>
      <c r="P52" s="2"/>
      <c r="Q52" s="2"/>
      <c r="R52" s="2"/>
      <c r="S52" s="27"/>
    </row>
    <row r="53" spans="1:19" ht="15.75">
      <c r="A53" s="144" t="s">
        <v>9</v>
      </c>
      <c r="B53" s="144"/>
      <c r="C53" s="145"/>
      <c r="D53" s="72">
        <v>200</v>
      </c>
      <c r="E53" s="49">
        <v>200</v>
      </c>
      <c r="F53" s="74">
        <f t="shared" si="1"/>
        <v>0</v>
      </c>
      <c r="G53" s="14"/>
      <c r="H53" s="2"/>
      <c r="I53" s="2"/>
      <c r="J53" s="2"/>
      <c r="K53" s="2"/>
      <c r="L53" s="2"/>
      <c r="M53" s="2"/>
      <c r="N53" s="2"/>
      <c r="P53" s="2"/>
      <c r="Q53" s="2"/>
      <c r="R53" s="2"/>
      <c r="S53" s="2"/>
    </row>
    <row r="54" spans="1:19" ht="15.75">
      <c r="A54" s="154" t="s">
        <v>33</v>
      </c>
      <c r="B54" s="154"/>
      <c r="C54" s="155"/>
      <c r="D54" s="81">
        <v>50</v>
      </c>
      <c r="E54" s="52">
        <v>0</v>
      </c>
      <c r="F54" s="74">
        <f t="shared" si="1"/>
        <v>-50</v>
      </c>
      <c r="G54" s="15"/>
      <c r="H54" s="2"/>
      <c r="P54" s="2"/>
      <c r="Q54" s="2"/>
      <c r="R54" s="2"/>
      <c r="S54" s="2"/>
    </row>
    <row r="55" spans="1:19" ht="16.5" thickBot="1">
      <c r="A55" s="30"/>
      <c r="B55" s="30"/>
      <c r="C55" s="21" t="s">
        <v>10</v>
      </c>
      <c r="D55" s="82">
        <f>SUM(D38:D54)</f>
        <v>2300</v>
      </c>
      <c r="E55" s="76">
        <f>SUM(E38:E54)</f>
        <v>1295.9299999999998</v>
      </c>
      <c r="F55" s="77">
        <f t="shared" si="1"/>
        <v>-1004.0700000000002</v>
      </c>
      <c r="G55" s="15"/>
      <c r="H55" s="2"/>
      <c r="N55" s="48"/>
      <c r="P55" s="2"/>
      <c r="Q55" s="2"/>
      <c r="R55" s="2"/>
      <c r="S55" s="2"/>
    </row>
    <row r="56" spans="1:14" ht="15.75">
      <c r="A56" s="21"/>
      <c r="B56" s="21"/>
      <c r="C56" s="21"/>
      <c r="D56" s="42"/>
      <c r="F56" s="2"/>
      <c r="G56" s="20"/>
      <c r="H56" s="2"/>
      <c r="I56" s="2"/>
      <c r="J56" s="2"/>
      <c r="K56" s="2"/>
      <c r="L56" s="2"/>
      <c r="M56" s="2"/>
      <c r="N56" s="2"/>
    </row>
    <row r="57" spans="1:14" ht="15.75">
      <c r="A57" s="130"/>
      <c r="B57" s="130"/>
      <c r="C57" s="130"/>
      <c r="D57" s="130"/>
      <c r="E57" s="130"/>
      <c r="F57" s="10"/>
      <c r="G57" s="2"/>
      <c r="H57" s="2"/>
      <c r="I57" s="2"/>
      <c r="J57" s="2"/>
      <c r="K57" s="2"/>
      <c r="L57" s="2"/>
      <c r="M57" s="2"/>
      <c r="N57" s="2"/>
    </row>
    <row r="58" spans="1:14" ht="15.75">
      <c r="A58" s="130" t="s">
        <v>28</v>
      </c>
      <c r="B58" s="130"/>
      <c r="C58" s="130"/>
      <c r="D58" s="23"/>
      <c r="E58" s="6"/>
      <c r="F58" s="10"/>
      <c r="G58" s="2"/>
      <c r="H58" s="2"/>
      <c r="I58" s="2"/>
      <c r="J58" s="2"/>
      <c r="K58" s="2"/>
      <c r="L58" s="2"/>
      <c r="M58" s="2"/>
      <c r="N58" s="2"/>
    </row>
    <row r="59" spans="1:16" ht="15.75" thickBot="1">
      <c r="A59" s="143"/>
      <c r="B59" s="143"/>
      <c r="C59" s="143"/>
      <c r="D59" s="6"/>
      <c r="E59" s="6"/>
      <c r="F59" s="18"/>
      <c r="G59" s="15"/>
      <c r="H59" s="2"/>
      <c r="I59" s="2"/>
      <c r="J59" s="2"/>
      <c r="K59" s="2"/>
      <c r="L59" s="2"/>
      <c r="M59" s="2"/>
      <c r="N59" s="2"/>
      <c r="O59" s="2"/>
      <c r="P59" s="2"/>
    </row>
    <row r="60" spans="1:16" ht="15.75">
      <c r="A60" s="144" t="s">
        <v>11</v>
      </c>
      <c r="B60" s="144"/>
      <c r="C60" s="145"/>
      <c r="D60" s="83">
        <v>150</v>
      </c>
      <c r="E60" s="79">
        <v>0</v>
      </c>
      <c r="F60" s="100">
        <f>E60-D60</f>
        <v>-150</v>
      </c>
      <c r="G60" s="15"/>
      <c r="H60" s="2"/>
      <c r="I60" s="2"/>
      <c r="J60" s="2"/>
      <c r="K60" s="2"/>
      <c r="L60" s="2"/>
      <c r="M60" s="2"/>
      <c r="N60" s="2"/>
      <c r="O60" s="2"/>
      <c r="P60" s="2"/>
    </row>
    <row r="61" spans="1:16" ht="15.75">
      <c r="A61" s="144" t="s">
        <v>12</v>
      </c>
      <c r="B61" s="144"/>
      <c r="C61" s="145"/>
      <c r="D61" s="84">
        <v>1400</v>
      </c>
      <c r="E61" s="49">
        <v>1152.93</v>
      </c>
      <c r="F61" s="101">
        <f>E61-D61</f>
        <v>-247.06999999999994</v>
      </c>
      <c r="G61" s="15"/>
      <c r="H61" s="2"/>
      <c r="I61" s="2"/>
      <c r="J61" s="2"/>
      <c r="K61" s="2"/>
      <c r="L61" s="2"/>
      <c r="M61" s="2"/>
      <c r="N61" s="2"/>
      <c r="O61" s="2"/>
      <c r="P61" s="2"/>
    </row>
    <row r="62" spans="1:16" ht="15">
      <c r="A62" s="144" t="s">
        <v>22</v>
      </c>
      <c r="B62" s="159"/>
      <c r="C62" s="160"/>
      <c r="D62" s="146">
        <v>2000</v>
      </c>
      <c r="E62" s="148">
        <v>1863.2</v>
      </c>
      <c r="F62" s="156">
        <f>E62-D62</f>
        <v>-136.79999999999995</v>
      </c>
      <c r="G62" s="15"/>
      <c r="H62" s="2"/>
      <c r="I62" s="2"/>
      <c r="J62" s="2"/>
      <c r="K62" s="2"/>
      <c r="L62" s="2"/>
      <c r="M62" s="2"/>
      <c r="N62" s="2"/>
      <c r="O62" s="2"/>
      <c r="P62" s="2"/>
    </row>
    <row r="63" spans="1:16" ht="15">
      <c r="A63" s="144" t="s">
        <v>23</v>
      </c>
      <c r="B63" s="159"/>
      <c r="C63" s="160"/>
      <c r="D63" s="147"/>
      <c r="E63" s="149"/>
      <c r="F63" s="157"/>
      <c r="G63" s="15"/>
      <c r="H63" s="2"/>
      <c r="I63" s="2"/>
      <c r="J63" s="2"/>
      <c r="K63" s="2"/>
      <c r="L63" s="2"/>
      <c r="M63" s="2"/>
      <c r="N63" s="2" t="s">
        <v>86</v>
      </c>
      <c r="O63" s="2"/>
      <c r="P63" s="2"/>
    </row>
    <row r="64" spans="1:16" ht="16.5" thickBot="1">
      <c r="A64" s="142" t="s">
        <v>10</v>
      </c>
      <c r="B64" s="143"/>
      <c r="C64" s="143"/>
      <c r="D64" s="75">
        <f>SUM(D59:D63)</f>
        <v>3550</v>
      </c>
      <c r="E64" s="76">
        <f>SUM(E60:E63)</f>
        <v>3016.13</v>
      </c>
      <c r="F64" s="85">
        <f>E64-D64</f>
        <v>-533.8699999999999</v>
      </c>
      <c r="G64" s="43"/>
      <c r="H64" s="2"/>
      <c r="I64" s="2"/>
      <c r="J64" s="2"/>
      <c r="K64" s="2"/>
      <c r="L64" s="2"/>
      <c r="M64" s="2"/>
      <c r="N64" s="2" t="s">
        <v>85</v>
      </c>
      <c r="O64" s="35"/>
      <c r="P64" s="29"/>
    </row>
    <row r="65" spans="1:16" ht="16.5" thickBot="1">
      <c r="A65" s="6"/>
      <c r="B65" s="6"/>
      <c r="C65" s="6"/>
      <c r="D65" s="6"/>
      <c r="E65" s="32"/>
      <c r="F65" s="39"/>
      <c r="G65" s="28"/>
      <c r="H65" s="2"/>
      <c r="I65" s="2"/>
      <c r="J65" s="2"/>
      <c r="K65" s="2"/>
      <c r="L65" s="2"/>
      <c r="M65" s="2"/>
      <c r="N65" s="37"/>
      <c r="O65" s="2"/>
      <c r="P65" s="2"/>
    </row>
    <row r="66" spans="1:16" ht="16.5" thickBot="1">
      <c r="A66" s="61" t="s">
        <v>43</v>
      </c>
      <c r="B66" s="57"/>
      <c r="C66" s="56"/>
      <c r="D66" s="58">
        <f>D34+D55+D64</f>
        <v>7300</v>
      </c>
      <c r="E66" s="59">
        <f>E34+E55+E64</f>
        <v>5182.85</v>
      </c>
      <c r="F66" s="60">
        <f>F34+F55+F64</f>
        <v>-2117.15</v>
      </c>
      <c r="G66" s="28"/>
      <c r="H66" s="2"/>
      <c r="I66" s="2"/>
      <c r="J66" s="2"/>
      <c r="K66" s="2"/>
      <c r="L66" s="2"/>
      <c r="M66" s="2"/>
      <c r="N66" s="37"/>
      <c r="O66" s="2"/>
      <c r="P66" s="2"/>
    </row>
    <row r="67" spans="1:16" ht="0.75" customHeight="1">
      <c r="A67" s="6"/>
      <c r="B67" s="6"/>
      <c r="C67" s="6"/>
      <c r="D67" s="6"/>
      <c r="E67" s="32"/>
      <c r="F67" s="39"/>
      <c r="G67" s="28"/>
      <c r="H67" s="2"/>
      <c r="I67" s="2"/>
      <c r="J67" s="2"/>
      <c r="K67" s="2"/>
      <c r="L67" s="2"/>
      <c r="M67" s="2"/>
      <c r="N67" s="37"/>
      <c r="O67" s="2"/>
      <c r="P67" s="2"/>
    </row>
    <row r="68" spans="1:16" ht="15.75" hidden="1">
      <c r="A68" s="53"/>
      <c r="B68" s="53"/>
      <c r="C68" s="45"/>
      <c r="D68" s="6"/>
      <c r="E68" s="92"/>
      <c r="F68" s="6"/>
      <c r="G68" s="34"/>
      <c r="H68" s="2"/>
      <c r="I68" s="2"/>
      <c r="J68" s="2"/>
      <c r="K68" s="2"/>
      <c r="L68" s="2"/>
      <c r="M68" s="2"/>
      <c r="N68" s="2"/>
      <c r="O68" s="2"/>
      <c r="P68" s="2"/>
    </row>
    <row r="69" spans="1:15" ht="15.75" hidden="1">
      <c r="A69" s="12"/>
      <c r="B69" s="12"/>
      <c r="C69" s="51"/>
      <c r="D69" s="4"/>
      <c r="E69" s="1"/>
      <c r="F69" s="6"/>
      <c r="G69" s="2"/>
      <c r="H69" s="2"/>
      <c r="I69" s="2"/>
      <c r="J69" s="2"/>
      <c r="K69" s="2"/>
      <c r="L69" s="2"/>
      <c r="M69" s="2"/>
      <c r="N69" s="2"/>
      <c r="O69" s="26"/>
    </row>
    <row r="70" spans="1:15" ht="15.75" hidden="1">
      <c r="A70" s="12"/>
      <c r="B70" s="12"/>
      <c r="C70" s="51"/>
      <c r="D70" s="33"/>
      <c r="E70" s="1"/>
      <c r="F70" s="44"/>
      <c r="G70" s="2"/>
      <c r="H70" s="2"/>
      <c r="I70" s="2"/>
      <c r="J70" s="2"/>
      <c r="K70" s="2"/>
      <c r="L70" s="2"/>
      <c r="M70" s="2"/>
      <c r="N70" s="2"/>
      <c r="O70" s="2"/>
    </row>
    <row r="71" spans="1:17" ht="15" hidden="1">
      <c r="A71" s="1"/>
      <c r="B71" s="1"/>
      <c r="C71" s="1"/>
      <c r="D71" s="33"/>
      <c r="E71" s="1"/>
      <c r="F71" s="1"/>
      <c r="Q71" t="s">
        <v>31</v>
      </c>
    </row>
    <row r="72" spans="1:6" ht="15.75" hidden="1">
      <c r="A72" s="1"/>
      <c r="B72" s="1"/>
      <c r="C72" s="1"/>
      <c r="D72" s="11"/>
      <c r="E72" s="1"/>
      <c r="F72" s="1"/>
    </row>
    <row r="73" spans="1:6" ht="15" hidden="1">
      <c r="A73" s="1"/>
      <c r="B73" s="1"/>
      <c r="C73" s="1"/>
      <c r="D73" s="1"/>
      <c r="E73" s="1"/>
      <c r="F73" s="1"/>
    </row>
    <row r="74" ht="0.75" customHeight="1" hidden="1"/>
    <row r="75" ht="12.75" hidden="1"/>
    <row r="77" spans="1:2" ht="15.75">
      <c r="A77" s="12"/>
      <c r="B77" s="12"/>
    </row>
    <row r="79" spans="1:14" ht="15.75">
      <c r="A79" s="12"/>
      <c r="B79" s="13"/>
      <c r="E79" s="16"/>
      <c r="F79" s="16"/>
      <c r="G79" s="17"/>
      <c r="H79" s="17"/>
      <c r="I79" s="17"/>
      <c r="J79" s="17"/>
      <c r="K79" s="17"/>
      <c r="L79" s="17"/>
      <c r="M79" s="17"/>
      <c r="N79" s="17"/>
    </row>
    <row r="80" spans="5:14" ht="12.75">
      <c r="E80" s="16"/>
      <c r="F80" s="16"/>
      <c r="G80" s="17"/>
      <c r="H80" s="17"/>
      <c r="I80" s="17"/>
      <c r="J80" s="17"/>
      <c r="K80" s="17"/>
      <c r="L80" s="17"/>
      <c r="M80" s="17"/>
      <c r="N80" s="17"/>
    </row>
    <row r="81" spans="5:14" ht="12.75">
      <c r="E81" s="16"/>
      <c r="F81" s="16"/>
      <c r="G81" s="17"/>
      <c r="H81" s="17"/>
      <c r="I81" s="17"/>
      <c r="J81" s="17"/>
      <c r="K81" s="17"/>
      <c r="L81" s="17"/>
      <c r="M81" s="17"/>
      <c r="N81" s="17"/>
    </row>
    <row r="82" spans="5:14" ht="12.75">
      <c r="E82" s="16"/>
      <c r="F82" s="16"/>
      <c r="G82" s="17"/>
      <c r="H82" s="17"/>
      <c r="I82" s="17"/>
      <c r="J82" s="17"/>
      <c r="K82" s="17"/>
      <c r="L82" s="17"/>
      <c r="M82" s="17"/>
      <c r="N82" s="17"/>
    </row>
    <row r="83" spans="5:14" ht="12.7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5:14" ht="12.75">
      <c r="E84" s="16"/>
      <c r="F84" s="16"/>
      <c r="G84" s="16"/>
      <c r="H84" s="16"/>
      <c r="I84" s="16"/>
      <c r="J84" s="16"/>
      <c r="K84" s="16"/>
      <c r="L84" s="16"/>
      <c r="M84" s="16"/>
      <c r="N84" s="16"/>
    </row>
  </sheetData>
  <mergeCells count="60">
    <mergeCell ref="F62:F63"/>
    <mergeCell ref="A9:C9"/>
    <mergeCell ref="A23:C23"/>
    <mergeCell ref="A24:C24"/>
    <mergeCell ref="A26:C26"/>
    <mergeCell ref="A27:C27"/>
    <mergeCell ref="A25:C25"/>
    <mergeCell ref="A38:C38"/>
    <mergeCell ref="A39:C39"/>
    <mergeCell ref="A15:C15"/>
    <mergeCell ref="A29:C29"/>
    <mergeCell ref="A30:C30"/>
    <mergeCell ref="A33:C33"/>
    <mergeCell ref="A17:C17"/>
    <mergeCell ref="A18:C18"/>
    <mergeCell ref="A62:C62"/>
    <mergeCell ref="A45:C45"/>
    <mergeCell ref="A46:C46"/>
    <mergeCell ref="A47:C47"/>
    <mergeCell ref="A60:C60"/>
    <mergeCell ref="A63:C63"/>
    <mergeCell ref="A48:C48"/>
    <mergeCell ref="A49:C49"/>
    <mergeCell ref="A50:C50"/>
    <mergeCell ref="A51:C51"/>
    <mergeCell ref="A61:C61"/>
    <mergeCell ref="A58:C58"/>
    <mergeCell ref="A57:E57"/>
    <mergeCell ref="A54:C54"/>
    <mergeCell ref="A59:C59"/>
    <mergeCell ref="A2:E2"/>
    <mergeCell ref="A42:C42"/>
    <mergeCell ref="A43:C43"/>
    <mergeCell ref="A44:C44"/>
    <mergeCell ref="A36:E36"/>
    <mergeCell ref="A37:C37"/>
    <mergeCell ref="A31:C31"/>
    <mergeCell ref="A32:C32"/>
    <mergeCell ref="A13:C13"/>
    <mergeCell ref="A35:C35"/>
    <mergeCell ref="A1:E1"/>
    <mergeCell ref="A4:E4"/>
    <mergeCell ref="A64:C64"/>
    <mergeCell ref="A34:C34"/>
    <mergeCell ref="A40:C40"/>
    <mergeCell ref="A41:C41"/>
    <mergeCell ref="A52:C52"/>
    <mergeCell ref="A53:C53"/>
    <mergeCell ref="D62:D63"/>
    <mergeCell ref="E62:E63"/>
    <mergeCell ref="G22:N22"/>
    <mergeCell ref="A20:C20"/>
    <mergeCell ref="A6:E6"/>
    <mergeCell ref="A14:C14"/>
    <mergeCell ref="A22:E22"/>
    <mergeCell ref="A8:C8"/>
    <mergeCell ref="A11:C11"/>
    <mergeCell ref="A10:C10"/>
    <mergeCell ref="D8:F8"/>
    <mergeCell ref="A16:C1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D35" sqref="D35"/>
    </sheetView>
  </sheetViews>
  <sheetFormatPr defaultColWidth="9.140625" defaultRowHeight="12.75"/>
  <cols>
    <col min="1" max="3" width="9.140625" style="63" customWidth="1"/>
    <col min="4" max="4" width="16.140625" style="63" bestFit="1" customWidth="1"/>
    <col min="5" max="5" width="12.00390625" style="63" bestFit="1" customWidth="1"/>
    <col min="6" max="6" width="10.140625" style="63" bestFit="1" customWidth="1"/>
    <col min="7" max="7" width="9.140625" style="63" customWidth="1"/>
    <col min="8" max="8" width="11.28125" style="63" customWidth="1"/>
    <col min="9" max="16384" width="9.140625" style="63" customWidth="1"/>
  </cols>
  <sheetData>
    <row r="2" spans="1:5" ht="15.75">
      <c r="A2" s="64" t="s">
        <v>69</v>
      </c>
      <c r="B2" s="64"/>
      <c r="C2" s="64"/>
      <c r="D2" s="64"/>
      <c r="E2" s="66"/>
    </row>
    <row r="6" spans="1:4" ht="15">
      <c r="A6" s="63" t="s">
        <v>48</v>
      </c>
      <c r="D6" s="95">
        <f>59.8+89.56+59.8+137.58+224.8</f>
        <v>571.54</v>
      </c>
    </row>
    <row r="7" spans="1:5" ht="15">
      <c r="A7" s="63" t="s">
        <v>49</v>
      </c>
      <c r="D7" s="65">
        <v>4157.02</v>
      </c>
      <c r="E7" s="65"/>
    </row>
    <row r="8" ht="15">
      <c r="D8" s="65" t="s">
        <v>62</v>
      </c>
    </row>
    <row r="9" ht="15">
      <c r="D9" s="65" t="s">
        <v>68</v>
      </c>
    </row>
    <row r="10" ht="15">
      <c r="D10" s="65" t="s">
        <v>63</v>
      </c>
    </row>
    <row r="11" ht="15">
      <c r="D11" s="65" t="s">
        <v>64</v>
      </c>
    </row>
    <row r="12" ht="15">
      <c r="D12" s="65" t="s">
        <v>65</v>
      </c>
    </row>
    <row r="13" ht="15">
      <c r="D13" s="65" t="s">
        <v>66</v>
      </c>
    </row>
    <row r="14" ht="15">
      <c r="D14" s="65" t="s">
        <v>67</v>
      </c>
    </row>
    <row r="15" ht="15">
      <c r="D15" s="65"/>
    </row>
    <row r="16" spans="1:4" ht="15">
      <c r="A16" s="63" t="s">
        <v>5</v>
      </c>
      <c r="D16" s="65">
        <v>398.88</v>
      </c>
    </row>
    <row r="17" spans="1:4" ht="15">
      <c r="A17" s="63" t="s">
        <v>50</v>
      </c>
      <c r="D17" s="65">
        <v>252</v>
      </c>
    </row>
    <row r="18" spans="1:6" ht="15">
      <c r="A18" s="63" t="s">
        <v>75</v>
      </c>
      <c r="D18" s="65">
        <v>1635</v>
      </c>
      <c r="F18" s="65"/>
    </row>
    <row r="19" spans="4:6" ht="15">
      <c r="D19" s="65"/>
      <c r="F19" s="65"/>
    </row>
    <row r="20" spans="1:5" ht="15.75">
      <c r="A20" s="12" t="s">
        <v>52</v>
      </c>
      <c r="B20" s="12"/>
      <c r="C20" s="12"/>
      <c r="D20" s="96">
        <f>D6+D7+D16+D17+D18</f>
        <v>7014.4400000000005</v>
      </c>
      <c r="E20" s="63" t="s">
        <v>73</v>
      </c>
    </row>
    <row r="22" ht="15">
      <c r="D22" s="93"/>
    </row>
    <row r="23" spans="4:8" ht="15">
      <c r="D23" s="94">
        <v>15486.07</v>
      </c>
      <c r="E23" s="1" t="s">
        <v>72</v>
      </c>
      <c r="F23" s="1"/>
      <c r="G23" s="1"/>
      <c r="H23" s="1"/>
    </row>
    <row r="25" spans="4:5" ht="18">
      <c r="D25" s="97">
        <f>D23-D20</f>
        <v>8471.63</v>
      </c>
      <c r="E25" s="63" t="s">
        <v>83</v>
      </c>
    </row>
    <row r="27" ht="15">
      <c r="A27" s="63" t="s">
        <v>84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M29" sqref="M29"/>
    </sheetView>
  </sheetViews>
  <sheetFormatPr defaultColWidth="9.140625" defaultRowHeight="12.75"/>
  <cols>
    <col min="1" max="5" width="9.140625" style="63" customWidth="1"/>
    <col min="6" max="6" width="12.00390625" style="63" bestFit="1" customWidth="1"/>
    <col min="7" max="16384" width="9.140625" style="63" customWidth="1"/>
  </cols>
  <sheetData>
    <row r="2" spans="1:6" ht="15.75">
      <c r="A2" s="64" t="s">
        <v>53</v>
      </c>
      <c r="B2" s="64"/>
      <c r="C2" s="64"/>
      <c r="D2" s="64"/>
      <c r="E2" s="66"/>
      <c r="F2" s="66"/>
    </row>
    <row r="6" spans="1:6" ht="15">
      <c r="A6" s="63" t="s">
        <v>54</v>
      </c>
      <c r="F6" s="68">
        <v>648.04</v>
      </c>
    </row>
    <row r="7" spans="1:6" ht="15">
      <c r="A7" s="63" t="s">
        <v>55</v>
      </c>
      <c r="F7" s="68"/>
    </row>
    <row r="8" ht="15">
      <c r="F8" s="68"/>
    </row>
    <row r="9" spans="1:6" ht="15">
      <c r="A9" s="63" t="s">
        <v>56</v>
      </c>
      <c r="F9" s="68">
        <v>275.52</v>
      </c>
    </row>
    <row r="10" spans="1:6" ht="15">
      <c r="A10" s="63" t="s">
        <v>57</v>
      </c>
      <c r="F10" s="68"/>
    </row>
    <row r="11" ht="15">
      <c r="F11" s="68"/>
    </row>
    <row r="12" spans="1:6" ht="15">
      <c r="A12" s="63" t="s">
        <v>58</v>
      </c>
      <c r="F12" s="68">
        <v>465</v>
      </c>
    </row>
    <row r="13" spans="1:6" ht="15">
      <c r="A13" s="63" t="s">
        <v>59</v>
      </c>
      <c r="F13" s="68"/>
    </row>
    <row r="14" ht="15">
      <c r="F14" s="68"/>
    </row>
    <row r="15" spans="1:6" ht="15">
      <c r="A15" s="63" t="s">
        <v>60</v>
      </c>
      <c r="F15" s="68">
        <v>474.64</v>
      </c>
    </row>
    <row r="16" spans="1:6" ht="15">
      <c r="A16" s="63" t="s">
        <v>61</v>
      </c>
      <c r="F16" s="68"/>
    </row>
    <row r="17" ht="15">
      <c r="F17" s="68"/>
    </row>
    <row r="18" spans="1:6" ht="15.75">
      <c r="A18" s="12" t="s">
        <v>52</v>
      </c>
      <c r="B18" s="12"/>
      <c r="C18" s="12"/>
      <c r="D18" s="12"/>
      <c r="E18" s="12"/>
      <c r="F18" s="51">
        <f>SUM(F6:F17)</f>
        <v>1863.1999999999998</v>
      </c>
    </row>
    <row r="19" ht="15">
      <c r="F19" s="6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Dorňáková</dc:creator>
  <cp:keywords/>
  <dc:description/>
  <cp:lastModifiedBy>hrabalova</cp:lastModifiedBy>
  <cp:lastPrinted>2014-11-05T14:14:36Z</cp:lastPrinted>
  <dcterms:created xsi:type="dcterms:W3CDTF">2008-09-21T21:15:19Z</dcterms:created>
  <dcterms:modified xsi:type="dcterms:W3CDTF">2014-11-05T14:28:03Z</dcterms:modified>
  <cp:category/>
  <cp:version/>
  <cp:contentType/>
  <cp:contentStatus/>
</cp:coreProperties>
</file>